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2019г\2019 г\"/>
    </mc:Choice>
  </mc:AlternateContent>
  <bookViews>
    <workbookView xWindow="0" yWindow="0" windowWidth="21570" windowHeight="8160"/>
  </bookViews>
  <sheets>
    <sheet name="Русс" sheetId="1" r:id="rId1"/>
  </sheets>
  <definedNames>
    <definedName name="_xlnm.Print_Area" localSheetId="0">Русс!$A$1:$T$49</definedName>
  </definedNames>
  <calcPr calcId="162913"/>
</workbook>
</file>

<file path=xl/calcChain.xml><?xml version="1.0" encoding="utf-8"?>
<calcChain xmlns="http://schemas.openxmlformats.org/spreadsheetml/2006/main">
  <c r="V46" i="1" l="1"/>
  <c r="M22" i="1" l="1"/>
  <c r="M44" i="1" l="1"/>
  <c r="J33" i="1" l="1"/>
  <c r="K33" i="1"/>
  <c r="M33" i="1"/>
  <c r="N33" i="1"/>
  <c r="O33" i="1"/>
  <c r="P33" i="1"/>
  <c r="Q33" i="1"/>
  <c r="R33" i="1"/>
  <c r="J18" i="1" l="1"/>
  <c r="K18" i="1"/>
  <c r="M18" i="1"/>
  <c r="N18" i="1"/>
  <c r="O18" i="1"/>
  <c r="P18" i="1"/>
  <c r="Q18" i="1"/>
  <c r="R18" i="1"/>
  <c r="J44" i="1"/>
  <c r="K44" i="1"/>
  <c r="N44" i="1"/>
  <c r="O44" i="1"/>
  <c r="P44" i="1"/>
  <c r="Q44" i="1"/>
  <c r="R44" i="1"/>
  <c r="I44" i="1"/>
  <c r="J32" i="1"/>
  <c r="K32" i="1"/>
  <c r="O32" i="1"/>
  <c r="P32" i="1"/>
  <c r="Q32" i="1"/>
  <c r="M32" i="1"/>
  <c r="N32" i="1"/>
  <c r="R32" i="1"/>
  <c r="I33" i="1"/>
  <c r="I32" i="1" s="1"/>
  <c r="I28" i="1"/>
  <c r="J26" i="1"/>
  <c r="K26" i="1"/>
  <c r="M26" i="1"/>
  <c r="N26" i="1"/>
  <c r="O26" i="1"/>
  <c r="P26" i="1"/>
  <c r="Q26" i="1"/>
  <c r="R26" i="1"/>
  <c r="I26" i="1"/>
  <c r="J24" i="1"/>
  <c r="K24" i="1"/>
  <c r="M24" i="1"/>
  <c r="N24" i="1"/>
  <c r="O24" i="1"/>
  <c r="P24" i="1"/>
  <c r="Q24" i="1"/>
  <c r="R24" i="1"/>
  <c r="I24" i="1"/>
  <c r="Q31" i="1" l="1"/>
  <c r="P31" i="1"/>
  <c r="O31" i="1"/>
  <c r="K31" i="1"/>
  <c r="R22" i="1"/>
  <c r="R21" i="1" s="1"/>
  <c r="Q22" i="1"/>
  <c r="Q21" i="1" s="1"/>
  <c r="P22" i="1"/>
  <c r="P21" i="1" s="1"/>
  <c r="O22" i="1"/>
  <c r="O21" i="1" s="1"/>
  <c r="N22" i="1"/>
  <c r="N21" i="1" s="1"/>
  <c r="M21" i="1"/>
  <c r="K22" i="1"/>
  <c r="K21" i="1" s="1"/>
  <c r="J22" i="1"/>
  <c r="J21" i="1" s="1"/>
  <c r="K30" i="1" l="1"/>
  <c r="K29" i="1" s="1"/>
  <c r="K28" i="1" s="1"/>
  <c r="K20" i="1" s="1"/>
  <c r="K17" i="1" s="1"/>
  <c r="K16" i="1" s="1"/>
  <c r="Q30" i="1"/>
  <c r="Q29" i="1" s="1"/>
  <c r="Q28" i="1" s="1"/>
  <c r="Q20" i="1" s="1"/>
  <c r="Q17" i="1" s="1"/>
  <c r="Q16" i="1" s="1"/>
  <c r="R30" i="1"/>
  <c r="R28" i="1" s="1"/>
  <c r="R20" i="1" s="1"/>
  <c r="R17" i="1" s="1"/>
  <c r="R16" i="1" s="1"/>
  <c r="M30" i="1"/>
  <c r="M28" i="1" s="1"/>
  <c r="M20" i="1" s="1"/>
  <c r="M17" i="1" s="1"/>
  <c r="M16" i="1" s="1"/>
  <c r="N30" i="1"/>
  <c r="N28" i="1" s="1"/>
  <c r="N20" i="1" s="1"/>
  <c r="N17" i="1" s="1"/>
  <c r="N16" i="1" s="1"/>
  <c r="J30" i="1"/>
  <c r="J28" i="1" s="1"/>
  <c r="J20" i="1" s="1"/>
  <c r="J17" i="1" s="1"/>
  <c r="J16" i="1" s="1"/>
  <c r="O30" i="1"/>
  <c r="O29" i="1" s="1"/>
  <c r="O28" i="1" s="1"/>
  <c r="O20" i="1" s="1"/>
  <c r="O17" i="1" s="1"/>
  <c r="O16" i="1" s="1"/>
  <c r="P30" i="1"/>
  <c r="P29" i="1" s="1"/>
  <c r="P28" i="1" s="1"/>
  <c r="P20" i="1" s="1"/>
  <c r="P17" i="1" s="1"/>
  <c r="P16" i="1" s="1"/>
  <c r="I30" i="1"/>
  <c r="I22" i="1" l="1"/>
  <c r="I21" i="1" s="1"/>
  <c r="I20" i="1" s="1"/>
  <c r="I18" i="1" l="1"/>
  <c r="I17" i="1" s="1"/>
  <c r="I16" i="1" s="1"/>
</calcChain>
</file>

<file path=xl/sharedStrings.xml><?xml version="1.0" encoding="utf-8"?>
<sst xmlns="http://schemas.openxmlformats.org/spreadsheetml/2006/main" count="134" uniqueCount="100">
  <si>
    <t>№ п/п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</si>
  <si>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</si>
  <si>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</si>
  <si>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</si>
  <si>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</si>
  <si>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</si>
  <si>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</si>
  <si>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</si>
  <si>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</si>
  <si>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</si>
  <si>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</si>
  <si>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</si>
  <si>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</si>
  <si>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</si>
  <si>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</si>
  <si>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</si>
  <si>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</si>
  <si>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</si>
  <si>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</si>
  <si>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</si>
  <si>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</si>
  <si>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Амортизация</t>
  </si>
  <si>
    <t>Прибыль</t>
  </si>
  <si>
    <t>план</t>
  </si>
  <si>
    <t>факт</t>
  </si>
  <si>
    <t>факт прошлого года</t>
  </si>
  <si>
    <t>факт текущего года</t>
  </si>
  <si>
    <t>1.1.</t>
  </si>
  <si>
    <t xml:space="preserve">Комплект </t>
  </si>
  <si>
    <t>1.</t>
  </si>
  <si>
    <t>наименование субъекта: РГП "Казаэронавигация", вид деятельности: Регулирование использования воздушного пространства</t>
  </si>
  <si>
    <t xml:space="preserve">Аэронавигационное обслуживание воздушных судов в воздушном пространстве Республики Казахстан, за исключением аэронавигационного обслуживания воздушных судов, осуществляющих международные полеты; аэронавигационное обслуживание воздушных судов в районе аэродрома, за исключением аэронавигационного обслуживания воздушных судов, осуществляющих международные полеты.    </t>
  </si>
  <si>
    <t>Развитие аэронавигационной системы</t>
  </si>
  <si>
    <t>а</t>
  </si>
  <si>
    <t>1.2.</t>
  </si>
  <si>
    <t>1.2.1.</t>
  </si>
  <si>
    <t>Аэронавигационная сеть телекоммуникаций, электросвязи</t>
  </si>
  <si>
    <t>ВСЕГО 2019 год</t>
  </si>
  <si>
    <t>Совершенствование Центров автоматизированных систем управления воздушным движением (АС УВД)</t>
  </si>
  <si>
    <t>Развитие ситем навигации  и наблюдения</t>
  </si>
  <si>
    <t>Актобе - развитие аэродромного комплекса</t>
  </si>
  <si>
    <t>Приобретение моноимпульсного вторичного радиолокатора оснащенного режимом S и дополненного оборудованием ADS-B вклачая монтажные и пусконаладочные работы</t>
  </si>
  <si>
    <t>Приобретение оборудования</t>
  </si>
  <si>
    <t>1.2.2.</t>
  </si>
  <si>
    <t>1.2.3.</t>
  </si>
  <si>
    <t>1.2.4.</t>
  </si>
  <si>
    <t xml:space="preserve">Развитие авиационной электросвязи и инфокоммуникаций </t>
  </si>
  <si>
    <t>1.3.1.</t>
  </si>
  <si>
    <t xml:space="preserve">Реализация данной программы повысит качество и надежность аэронавигационного обслуживания воздушных судов в воздушном пространстве Республики Казахстан, что отразится на повышении безопасности полетов                                                                                                                                                                  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</si>
  <si>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</si>
  <si>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</si>
  <si>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Модернизация автоматизированной системы управления воздушным движением  СИНТЕЗ-КСА УВД в Шымкентском филиале РГП "Казаэронавигация"</t>
  </si>
  <si>
    <t>Костанай - развитие аэродромного комплекса</t>
  </si>
  <si>
    <t>Приобретение оборудования РМП-200 для БПРМ с ВПП-33, монтажные, пусконаладочные работы</t>
  </si>
  <si>
    <t>Баянаул - развитие аэродромного комплекса</t>
  </si>
  <si>
    <t>Приобретение оборудования РМП-200, монтажные, пусконаладочные работы</t>
  </si>
  <si>
    <t>Урджар - развитие аэродромного комплекса</t>
  </si>
  <si>
    <t xml:space="preserve">Приобретение оборудования, включая монтажные и пусконаладочные работы оборудования АЗН-В </t>
  </si>
  <si>
    <t>Зайсан - развитие аэродромного комплекса</t>
  </si>
  <si>
    <t>1.2.5.</t>
  </si>
  <si>
    <t>Приобретение оборудования ОВЧ  для эфирного вещания АТИС, включая установку и пусконаладочные работы в а/п Усть-Каменогорск</t>
  </si>
  <si>
    <t>Приобретение оборудования ОВЧ  для эфирного вещания АТИС, включая установку и пусконаладочные работы в а/п Уральск</t>
  </si>
  <si>
    <t>Приобретение оборудования ОВЧ  для эфирного вещания АТИС, включая установку и пусконаладочные работы в а/п Павлодар</t>
  </si>
  <si>
    <t>Приобретение оборудования ОВЧ  для эфирного вещания АТИС, включая установку и пусконаладочные работы в а/п Тараз</t>
  </si>
  <si>
    <t>Приобретение оборудования ОВЧ  для эфирного вещания АТИС, включая установку и пусконаладочные работы в а/п Жезказган</t>
  </si>
  <si>
    <t>Приобретение комплекса средств информационного вещания "Автоматизированная метеорологическая информационная система", включая установку и пусконаладочные работы в а/п Усть-Каменогорск</t>
  </si>
  <si>
    <t>Приобретение комплекса средств информационного вещания "Автоматизированная метеорологическая информационная система", включая установку и пусконаладочные работы в а/п Уральск</t>
  </si>
  <si>
    <t>Приобретение комплекса средств информационного вещания "Автоматизированная метеорологическая информационная система", включая установку и пусконаладочные работы в а/п Павлодар</t>
  </si>
  <si>
    <t>Приобретение комплекса средств информационного вещания "Автоматизированная метеорологическая информационная система", включая установку и пусконаладочные работы в а/п Тараз</t>
  </si>
  <si>
    <t>Приобретение комплекса средств информационного вещания "Автоматизированная метеорологическая информационная система", включая установку и пусконаладочные работы в а/п Жезказган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</si>
  <si>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</si>
  <si>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</si>
  <si>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</si>
  <si>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</si>
  <si>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</si>
  <si>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</si>
  <si>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</si>
  <si>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</si>
  <si>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</si>
  <si>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1.4.</t>
  </si>
  <si>
    <t>Развитие средств метеорологического назначения</t>
  </si>
  <si>
    <t>Приобретение, монтажные и пусконаладочные работы  комплекта резервного метеорологического оборудования г. Актобе</t>
  </si>
  <si>
    <t>Приобретение, монтажные и пусконаладочные работы  комплекта резервного метеорологического оборудования г. Актау</t>
  </si>
  <si>
    <t>Приобретение, монтажные и пусконаладочные работы автоматической метеорологической станции с комплектом датчиков г. Боролдай</t>
  </si>
  <si>
    <t xml:space="preserve">Приобретение, монтажные и пусконаладочные работы автоматической метеорологической станции с комплектом датчиков г. Урджар </t>
  </si>
  <si>
    <t>Прилагается</t>
  </si>
  <si>
    <t>Отчет об  исполнении утвержденной инвестиционной программы на 2019 год</t>
  </si>
  <si>
    <t>Дог №163-18 от 18.06.2018 года.</t>
  </si>
  <si>
    <t>дог №48-18-ДСП метео Актобе</t>
  </si>
  <si>
    <t>дог №193-18 РМП 200 Кост</t>
  </si>
  <si>
    <t>Дог № 354-16 от 11.12.2016г Р-Л Актобе. На 28.02.20г Приказа о вводе в эсплуатац нет. Так как  Р/л в тестовом режиме</t>
  </si>
  <si>
    <t>дог №191-18 рМП 200 Баян</t>
  </si>
  <si>
    <t>Дог № 131-18 от 28.05.2018г. АЗН-В Урджар</t>
  </si>
  <si>
    <t>Дог № 132-18 от 28.05.2018г. АЗН-В Зайсан</t>
  </si>
  <si>
    <t>Дог №216-18 от 09.08.2018 года ОВЧ</t>
  </si>
  <si>
    <t>дог №196-18 АМИС</t>
  </si>
  <si>
    <t xml:space="preserve"> дог №47-18  Актау ТОО Skymax TECHNOLOGIES  от 15.08.18г</t>
  </si>
  <si>
    <t>Дог 52-18  от 15.08.18г. Боролдай  SKYMAX TECHNOLOGIES</t>
  </si>
  <si>
    <t xml:space="preserve"> Дог №51-18 Урджар</t>
  </si>
  <si>
    <t>нету приказа ввод в эксплуатацию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</si>
</sst>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vertical="top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tabSelected="1" view="pageBreakPreview" topLeftCell="A40" zoomScale="60" zoomScaleNormal="59" workbookViewId="0">
      <selection activeCell="C60" sqref="C60"/>
    </sheetView>
  </sheetViews>
  <sheetFormatPr defaultRowHeight="15" x14ac:dyDescent="0.25"/>
  <cols>
    <col min="1" max="1" width="7.42578125" customWidth="1"/>
    <col min="2" max="2" width="40.28515625" customWidth="1"/>
    <col min="3" max="3" width="48.42578125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4.28515625" style="3" customWidth="1"/>
    <col min="9" max="9" width="14.140625" customWidth="1"/>
    <col min="10" max="10" width="17.7109375" customWidth="1"/>
    <col min="11" max="11" width="9.85546875" customWidth="1"/>
    <col min="12" max="12" width="9.5703125" customWidth="1"/>
    <col min="13" max="13" width="14" style="8" customWidth="1"/>
    <col min="14" max="14" width="16.2851562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2.5703125" customWidth="1"/>
    <col min="20" max="20" width="24.85546875" style="8" customWidth="1"/>
    <col min="21" max="21" width="26.5703125" style="20" customWidth="1"/>
    <col min="22" max="22" width="69.140625" style="20" customWidth="1"/>
  </cols>
  <sheetData>
    <row r="1" spans="1:22" ht="15.75" x14ac:dyDescent="0.25">
      <c r="A1" s="1"/>
    </row>
    <row r="2" spans="1:22" ht="15.75" hidden="1" x14ac:dyDescent="0.25">
      <c r="A2" s="1"/>
      <c r="Q2" s="55" t="s">
        <v>50</v>
      </c>
      <c r="R2" s="55"/>
      <c r="S2" s="55"/>
      <c r="T2" s="55"/>
    </row>
    <row r="3" spans="1:22" ht="15.75" hidden="1" x14ac:dyDescent="0.25">
      <c r="A3" s="1"/>
      <c r="Q3" s="55"/>
      <c r="R3" s="55"/>
      <c r="S3" s="55"/>
      <c r="T3" s="55"/>
    </row>
    <row r="4" spans="1:22" ht="15.75" hidden="1" x14ac:dyDescent="0.25">
      <c r="A4" s="1"/>
      <c r="Q4" s="55"/>
      <c r="R4" s="55"/>
      <c r="S4" s="55"/>
      <c r="T4" s="55"/>
    </row>
    <row r="5" spans="1:22" ht="15.75" hidden="1" x14ac:dyDescent="0.25">
      <c r="A5" s="1"/>
      <c r="Q5" s="55"/>
      <c r="R5" s="55"/>
      <c r="S5" s="55"/>
      <c r="T5" s="55"/>
    </row>
    <row r="6" spans="1:22" ht="15.75" hidden="1" x14ac:dyDescent="0.25">
      <c r="A6" s="1"/>
      <c r="Q6" s="55"/>
      <c r="R6" s="55"/>
      <c r="S6" s="55"/>
      <c r="T6" s="55"/>
    </row>
    <row r="7" spans="1:22" s="9" customFormat="1" ht="15.75" x14ac:dyDescent="0.25">
      <c r="A7" s="7"/>
      <c r="C7" s="7"/>
      <c r="E7" s="10"/>
      <c r="F7" s="10"/>
      <c r="G7" s="10"/>
      <c r="H7" s="10"/>
      <c r="M7" s="11"/>
      <c r="N7" s="11"/>
      <c r="T7" s="11"/>
      <c r="U7" s="21"/>
      <c r="V7" s="21"/>
    </row>
    <row r="8" spans="1:22" s="9" customFormat="1" ht="15.75" customHeight="1" x14ac:dyDescent="0.25">
      <c r="A8" s="57" t="s">
        <v>86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21"/>
      <c r="V8" s="21"/>
    </row>
    <row r="9" spans="1:22" s="9" customFormat="1" ht="16.5" customHeight="1" x14ac:dyDescent="0.25">
      <c r="A9" s="56" t="s">
        <v>30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21"/>
      <c r="V9" s="21"/>
    </row>
    <row r="10" spans="1:22" s="9" customFormat="1" ht="23.25" customHeight="1" x14ac:dyDescent="0.25">
      <c r="B10" s="16"/>
      <c r="C10" s="16"/>
      <c r="D10" s="16"/>
      <c r="E10" s="17"/>
      <c r="F10" s="17"/>
      <c r="G10" s="17"/>
      <c r="H10" s="17"/>
      <c r="I10" s="16"/>
      <c r="J10" s="16"/>
      <c r="K10" s="16"/>
      <c r="L10" s="16"/>
      <c r="M10" s="18"/>
      <c r="N10" s="18"/>
      <c r="O10" s="16"/>
      <c r="P10" s="16"/>
      <c r="Q10" s="16"/>
      <c r="R10" s="16"/>
      <c r="S10" s="16"/>
      <c r="T10" s="18"/>
      <c r="U10" s="21"/>
      <c r="V10" s="21"/>
    </row>
    <row r="11" spans="1:22" s="9" customFormat="1" ht="181.5" customHeight="1" x14ac:dyDescent="0.25">
      <c r="A11" s="58" t="s">
        <v>0</v>
      </c>
      <c r="B11" s="54" t="s">
        <v>1</v>
      </c>
      <c r="C11" s="54"/>
      <c r="D11" s="54"/>
      <c r="E11" s="54"/>
      <c r="F11" s="54"/>
      <c r="G11" s="54"/>
      <c r="H11" s="50" t="s">
        <v>2</v>
      </c>
      <c r="I11" s="50" t="s">
        <v>3</v>
      </c>
      <c r="J11" s="50"/>
      <c r="K11" s="50"/>
      <c r="L11" s="50"/>
      <c r="M11" s="54" t="s">
        <v>4</v>
      </c>
      <c r="N11" s="54"/>
      <c r="O11" s="54"/>
      <c r="P11" s="54"/>
      <c r="Q11" s="54" t="s">
        <v>5</v>
      </c>
      <c r="R11" s="54"/>
      <c r="S11" s="54" t="s">
        <v>6</v>
      </c>
      <c r="T11" s="53" t="s">
        <v>7</v>
      </c>
      <c r="U11" s="21"/>
      <c r="V11" s="21" t="s">
        <v>48</v>
      </c>
    </row>
    <row r="12" spans="1:22" s="9" customFormat="1" ht="109.5" customHeight="1" x14ac:dyDescent="0.25">
      <c r="A12" s="58"/>
      <c r="B12" s="54" t="s">
        <v>8</v>
      </c>
      <c r="C12" s="50" t="s">
        <v>9</v>
      </c>
      <c r="D12" s="50" t="s">
        <v>10</v>
      </c>
      <c r="E12" s="50" t="s">
        <v>11</v>
      </c>
      <c r="F12" s="50"/>
      <c r="G12" s="50" t="s">
        <v>12</v>
      </c>
      <c r="H12" s="50"/>
      <c r="I12" s="50" t="s">
        <v>13</v>
      </c>
      <c r="J12" s="50" t="s">
        <v>14</v>
      </c>
      <c r="K12" s="50" t="s">
        <v>15</v>
      </c>
      <c r="L12" s="50" t="s">
        <v>16</v>
      </c>
      <c r="M12" s="49" t="s">
        <v>17</v>
      </c>
      <c r="N12" s="49"/>
      <c r="O12" s="50" t="s">
        <v>18</v>
      </c>
      <c r="P12" s="50" t="s">
        <v>19</v>
      </c>
      <c r="Q12" s="54" t="s">
        <v>20</v>
      </c>
      <c r="R12" s="54"/>
      <c r="S12" s="54"/>
      <c r="T12" s="53"/>
      <c r="U12" s="21"/>
      <c r="V12" s="21" t="s">
        <v>31</v>
      </c>
    </row>
    <row r="13" spans="1:22" s="9" customFormat="1" ht="41.25" customHeight="1" x14ac:dyDescent="0.25">
      <c r="A13" s="58"/>
      <c r="B13" s="5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49" t="s">
        <v>21</v>
      </c>
      <c r="N13" s="49" t="s">
        <v>22</v>
      </c>
      <c r="O13" s="50"/>
      <c r="P13" s="50"/>
      <c r="Q13" s="54"/>
      <c r="R13" s="54"/>
      <c r="S13" s="54"/>
      <c r="T13" s="53"/>
      <c r="U13" s="21"/>
      <c r="V13" s="21"/>
    </row>
    <row r="14" spans="1:22" s="9" customFormat="1" ht="49.5" customHeight="1" x14ac:dyDescent="0.25">
      <c r="A14" s="58"/>
      <c r="B14" s="54"/>
      <c r="C14" s="50"/>
      <c r="D14" s="50"/>
      <c r="E14" s="31" t="s">
        <v>23</v>
      </c>
      <c r="F14" s="31" t="s">
        <v>24</v>
      </c>
      <c r="G14" s="50"/>
      <c r="H14" s="50"/>
      <c r="I14" s="50"/>
      <c r="J14" s="50"/>
      <c r="K14" s="50"/>
      <c r="L14" s="50"/>
      <c r="M14" s="49"/>
      <c r="N14" s="49"/>
      <c r="O14" s="50"/>
      <c r="P14" s="50"/>
      <c r="Q14" s="32" t="s">
        <v>25</v>
      </c>
      <c r="R14" s="32" t="s">
        <v>26</v>
      </c>
      <c r="S14" s="54"/>
      <c r="T14" s="53"/>
      <c r="U14" s="21"/>
      <c r="V14" s="21"/>
    </row>
    <row r="15" spans="1:22" s="9" customFormat="1" ht="15.75" x14ac:dyDescent="0.25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2">
        <v>7</v>
      </c>
      <c r="H15" s="32">
        <v>8</v>
      </c>
      <c r="I15" s="32">
        <v>9</v>
      </c>
      <c r="J15" s="32">
        <v>10</v>
      </c>
      <c r="K15" s="32">
        <v>11</v>
      </c>
      <c r="L15" s="32">
        <v>12</v>
      </c>
      <c r="M15" s="32">
        <v>13</v>
      </c>
      <c r="N15" s="32">
        <v>14</v>
      </c>
      <c r="O15" s="32">
        <v>15</v>
      </c>
      <c r="P15" s="32">
        <v>16</v>
      </c>
      <c r="Q15" s="32">
        <v>17</v>
      </c>
      <c r="R15" s="32">
        <v>18</v>
      </c>
      <c r="S15" s="32">
        <v>19</v>
      </c>
      <c r="T15" s="32">
        <v>20</v>
      </c>
      <c r="U15" s="21"/>
      <c r="V15" s="21"/>
    </row>
    <row r="16" spans="1:22" s="9" customFormat="1" ht="22.5" customHeight="1" x14ac:dyDescent="0.25">
      <c r="A16" s="32"/>
      <c r="B16" s="13" t="s">
        <v>37</v>
      </c>
      <c r="C16" s="32"/>
      <c r="D16" s="31"/>
      <c r="E16" s="31"/>
      <c r="F16" s="31"/>
      <c r="G16" s="31"/>
      <c r="H16" s="31"/>
      <c r="I16" s="34">
        <f>I17</f>
        <v>3059520.9299999997</v>
      </c>
      <c r="J16" s="34">
        <f t="shared" ref="J16:R16" si="0">J17</f>
        <v>3059520.9299999997</v>
      </c>
      <c r="K16" s="34">
        <f t="shared" si="0"/>
        <v>0</v>
      </c>
      <c r="L16" s="34"/>
      <c r="M16" s="34">
        <f t="shared" si="0"/>
        <v>810952.00297190377</v>
      </c>
      <c r="N16" s="34">
        <f t="shared" si="0"/>
        <v>2248568.9256002419</v>
      </c>
      <c r="O16" s="34">
        <f t="shared" si="0"/>
        <v>0</v>
      </c>
      <c r="P16" s="34">
        <f t="shared" si="0"/>
        <v>0</v>
      </c>
      <c r="Q16" s="34">
        <f t="shared" si="0"/>
        <v>0</v>
      </c>
      <c r="R16" s="34">
        <f t="shared" si="0"/>
        <v>2.9603066667835876</v>
      </c>
      <c r="S16" s="34"/>
      <c r="T16" s="35"/>
      <c r="U16" s="22"/>
      <c r="V16" s="30"/>
    </row>
    <row r="17" spans="1:22" s="9" customFormat="1" ht="15.75" x14ac:dyDescent="0.25">
      <c r="A17" s="5">
        <v>1</v>
      </c>
      <c r="B17" s="2"/>
      <c r="C17" s="6" t="s">
        <v>32</v>
      </c>
      <c r="D17" s="5"/>
      <c r="E17" s="5"/>
      <c r="F17" s="5"/>
      <c r="G17" s="5">
        <v>2019</v>
      </c>
      <c r="H17" s="5"/>
      <c r="I17" s="34">
        <f>I18+I20+I32+I44</f>
        <v>3059520.9299999997</v>
      </c>
      <c r="J17" s="34">
        <f t="shared" ref="J17:R17" si="1">J18+J20+J32+J44</f>
        <v>3059520.9299999997</v>
      </c>
      <c r="K17" s="34">
        <f t="shared" si="1"/>
        <v>0</v>
      </c>
      <c r="L17" s="34"/>
      <c r="M17" s="34">
        <f t="shared" si="1"/>
        <v>810952.00297190377</v>
      </c>
      <c r="N17" s="34">
        <f t="shared" si="1"/>
        <v>2248568.9256002419</v>
      </c>
      <c r="O17" s="34">
        <f t="shared" si="1"/>
        <v>0</v>
      </c>
      <c r="P17" s="34">
        <f t="shared" si="1"/>
        <v>0</v>
      </c>
      <c r="Q17" s="34">
        <f t="shared" si="1"/>
        <v>0</v>
      </c>
      <c r="R17" s="34">
        <f t="shared" si="1"/>
        <v>2.9603066667835876</v>
      </c>
      <c r="S17" s="36"/>
      <c r="T17" s="33"/>
      <c r="U17" s="22"/>
      <c r="V17" s="21"/>
    </row>
    <row r="18" spans="1:22" s="9" customFormat="1" ht="47.25" x14ac:dyDescent="0.25">
      <c r="A18" s="2" t="s">
        <v>27</v>
      </c>
      <c r="B18" s="51" t="s">
        <v>31</v>
      </c>
      <c r="C18" s="6" t="s">
        <v>38</v>
      </c>
      <c r="D18" s="5"/>
      <c r="E18" s="5"/>
      <c r="F18" s="5"/>
      <c r="G18" s="5">
        <v>2019</v>
      </c>
      <c r="H18" s="52" t="s">
        <v>85</v>
      </c>
      <c r="I18" s="34">
        <f>I19</f>
        <v>907759.71</v>
      </c>
      <c r="J18" s="34">
        <f t="shared" ref="J18" si="2">J19</f>
        <v>907759.71</v>
      </c>
      <c r="K18" s="34">
        <f t="shared" ref="K18" si="3">K19</f>
        <v>0</v>
      </c>
      <c r="L18" s="34"/>
      <c r="M18" s="34">
        <f t="shared" ref="M18" si="4">M19</f>
        <v>344293.43697159702</v>
      </c>
      <c r="N18" s="34">
        <f t="shared" ref="N18" si="5">N19</f>
        <v>563466.27302840294</v>
      </c>
      <c r="O18" s="34">
        <f t="shared" ref="O18" si="6">O19</f>
        <v>0</v>
      </c>
      <c r="P18" s="34">
        <f t="shared" ref="P18" si="7">P19</f>
        <v>0</v>
      </c>
      <c r="Q18" s="34">
        <f t="shared" ref="Q18" si="8">Q19</f>
        <v>0</v>
      </c>
      <c r="R18" s="34">
        <f t="shared" ref="R18" si="9">R19</f>
        <v>0.87832284296565877</v>
      </c>
      <c r="S18" s="37"/>
      <c r="T18" s="43" t="s">
        <v>48</v>
      </c>
      <c r="U18" s="59" t="s">
        <v>87</v>
      </c>
      <c r="V18" s="21"/>
    </row>
    <row r="19" spans="1:22" s="9" customFormat="1" ht="63" x14ac:dyDescent="0.25">
      <c r="A19" s="31">
        <v>1</v>
      </c>
      <c r="B19" s="44"/>
      <c r="C19" s="4" t="s">
        <v>51</v>
      </c>
      <c r="D19" s="38" t="s">
        <v>28</v>
      </c>
      <c r="E19" s="31">
        <v>1</v>
      </c>
      <c r="F19" s="31">
        <v>1</v>
      </c>
      <c r="G19" s="31">
        <v>2019</v>
      </c>
      <c r="H19" s="44"/>
      <c r="I19" s="39">
        <v>907759.71</v>
      </c>
      <c r="J19" s="39">
        <v>907759.71</v>
      </c>
      <c r="K19" s="39">
        <v>0</v>
      </c>
      <c r="L19" s="39"/>
      <c r="M19" s="39">
        <v>344293.43697159702</v>
      </c>
      <c r="N19" s="39">
        <v>563466.27302840294</v>
      </c>
      <c r="O19" s="39">
        <v>0</v>
      </c>
      <c r="P19" s="39">
        <v>0</v>
      </c>
      <c r="Q19" s="39">
        <v>0</v>
      </c>
      <c r="R19" s="39">
        <v>0.87832284296565877</v>
      </c>
      <c r="S19" s="32"/>
      <c r="T19" s="44"/>
      <c r="U19" s="61"/>
      <c r="V19" s="21"/>
    </row>
    <row r="20" spans="1:22" s="9" customFormat="1" ht="15.75" x14ac:dyDescent="0.25">
      <c r="A20" s="2" t="s">
        <v>34</v>
      </c>
      <c r="B20" s="44"/>
      <c r="C20" s="6" t="s">
        <v>39</v>
      </c>
      <c r="D20" s="5"/>
      <c r="E20" s="5"/>
      <c r="F20" s="5"/>
      <c r="G20" s="5">
        <v>2019</v>
      </c>
      <c r="H20" s="44"/>
      <c r="I20" s="34">
        <f>I21+I24+I26+I28+I30</f>
        <v>787452.52999999991</v>
      </c>
      <c r="J20" s="34">
        <f t="shared" ref="J20:R20" si="10">J21+J24+J26+J28+J30</f>
        <v>787452.52999999991</v>
      </c>
      <c r="K20" s="34">
        <f t="shared" si="10"/>
        <v>0</v>
      </c>
      <c r="L20" s="34"/>
      <c r="M20" s="34">
        <f t="shared" si="10"/>
        <v>206392.263854669</v>
      </c>
      <c r="N20" s="34">
        <f t="shared" si="10"/>
        <v>581060.26614533097</v>
      </c>
      <c r="O20" s="34">
        <f t="shared" si="10"/>
        <v>0</v>
      </c>
      <c r="P20" s="34">
        <f t="shared" si="10"/>
        <v>0</v>
      </c>
      <c r="Q20" s="34">
        <f t="shared" si="10"/>
        <v>0</v>
      </c>
      <c r="R20" s="34">
        <f t="shared" si="10"/>
        <v>0.76191698885831871</v>
      </c>
      <c r="S20" s="5"/>
      <c r="T20" s="44"/>
      <c r="U20" s="22"/>
      <c r="V20" s="21"/>
    </row>
    <row r="21" spans="1:22" s="9" customFormat="1" ht="15.75" x14ac:dyDescent="0.25">
      <c r="A21" s="2" t="s">
        <v>35</v>
      </c>
      <c r="B21" s="44"/>
      <c r="C21" s="6" t="s">
        <v>40</v>
      </c>
      <c r="D21" s="5"/>
      <c r="E21" s="5"/>
      <c r="F21" s="5"/>
      <c r="G21" s="5">
        <v>2019</v>
      </c>
      <c r="H21" s="44"/>
      <c r="I21" s="34">
        <f>I22</f>
        <v>506559.79</v>
      </c>
      <c r="J21" s="34">
        <f t="shared" ref="J21:R21" si="11">J22</f>
        <v>506559.79</v>
      </c>
      <c r="K21" s="34">
        <f t="shared" si="11"/>
        <v>0</v>
      </c>
      <c r="L21" s="34"/>
      <c r="M21" s="34">
        <f t="shared" si="11"/>
        <v>152806.94672887493</v>
      </c>
      <c r="N21" s="34">
        <f t="shared" si="11"/>
        <v>353752.84327112505</v>
      </c>
      <c r="O21" s="34">
        <f t="shared" si="11"/>
        <v>0</v>
      </c>
      <c r="P21" s="34">
        <f t="shared" si="11"/>
        <v>0</v>
      </c>
      <c r="Q21" s="34">
        <f t="shared" si="11"/>
        <v>0</v>
      </c>
      <c r="R21" s="34">
        <f t="shared" si="11"/>
        <v>0.49013304951030168</v>
      </c>
      <c r="S21" s="5"/>
      <c r="T21" s="44"/>
      <c r="U21" s="59" t="s">
        <v>90</v>
      </c>
      <c r="V21" s="21"/>
    </row>
    <row r="22" spans="1:22" s="9" customFormat="1" ht="63" x14ac:dyDescent="0.25">
      <c r="A22" s="31" t="s">
        <v>29</v>
      </c>
      <c r="B22" s="44"/>
      <c r="C22" s="40" t="s">
        <v>41</v>
      </c>
      <c r="D22" s="31" t="s">
        <v>28</v>
      </c>
      <c r="E22" s="31"/>
      <c r="F22" s="31"/>
      <c r="G22" s="31">
        <v>2019</v>
      </c>
      <c r="H22" s="44"/>
      <c r="I22" s="39">
        <f>I23</f>
        <v>506559.79</v>
      </c>
      <c r="J22" s="39">
        <f t="shared" ref="J22" si="12">J23</f>
        <v>506559.79</v>
      </c>
      <c r="K22" s="39">
        <f t="shared" ref="K22" si="13">K23</f>
        <v>0</v>
      </c>
      <c r="L22" s="39"/>
      <c r="M22" s="39">
        <f>M23</f>
        <v>152806.94672887493</v>
      </c>
      <c r="N22" s="39">
        <f t="shared" ref="N22" si="14">N23</f>
        <v>353752.84327112505</v>
      </c>
      <c r="O22" s="39">
        <f t="shared" ref="O22" si="15">O23</f>
        <v>0</v>
      </c>
      <c r="P22" s="39">
        <f t="shared" ref="P22" si="16">P23</f>
        <v>0</v>
      </c>
      <c r="Q22" s="39">
        <f t="shared" ref="Q22" si="17">Q23</f>
        <v>0</v>
      </c>
      <c r="R22" s="39">
        <f t="shared" ref="R22" si="18">R23</f>
        <v>0.49013304951030168</v>
      </c>
      <c r="S22" s="31"/>
      <c r="T22" s="44"/>
      <c r="U22" s="60"/>
      <c r="V22" s="24" t="s">
        <v>99</v>
      </c>
    </row>
    <row r="23" spans="1:22" s="9" customFormat="1" ht="15.75" x14ac:dyDescent="0.25">
      <c r="A23" s="31" t="s">
        <v>33</v>
      </c>
      <c r="B23" s="44"/>
      <c r="C23" s="40" t="s">
        <v>42</v>
      </c>
      <c r="D23" s="31" t="s">
        <v>28</v>
      </c>
      <c r="E23" s="31">
        <v>1</v>
      </c>
      <c r="F23" s="31">
        <v>1</v>
      </c>
      <c r="G23" s="31">
        <v>2019</v>
      </c>
      <c r="H23" s="44"/>
      <c r="I23" s="39">
        <v>506559.79</v>
      </c>
      <c r="J23" s="39">
        <v>506559.79</v>
      </c>
      <c r="K23" s="39">
        <v>0</v>
      </c>
      <c r="L23" s="39"/>
      <c r="M23" s="39">
        <v>152806.94672887493</v>
      </c>
      <c r="N23" s="39">
        <v>353752.84327112505</v>
      </c>
      <c r="O23" s="39">
        <v>0</v>
      </c>
      <c r="P23" s="39">
        <v>0</v>
      </c>
      <c r="Q23" s="39">
        <v>0</v>
      </c>
      <c r="R23" s="39">
        <v>0.49013304951030168</v>
      </c>
      <c r="S23" s="31"/>
      <c r="T23" s="44"/>
      <c r="U23" s="61"/>
      <c r="V23" s="25"/>
    </row>
    <row r="24" spans="1:22" s="9" customFormat="1" ht="31.5" x14ac:dyDescent="0.25">
      <c r="A24" s="2" t="s">
        <v>43</v>
      </c>
      <c r="B24" s="44"/>
      <c r="C24" s="14" t="s">
        <v>52</v>
      </c>
      <c r="D24" s="5"/>
      <c r="E24" s="5"/>
      <c r="F24" s="5"/>
      <c r="G24" s="5">
        <v>2019</v>
      </c>
      <c r="H24" s="44"/>
      <c r="I24" s="34">
        <f>I25</f>
        <v>66497.37</v>
      </c>
      <c r="J24" s="34">
        <f t="shared" ref="J24:R24" si="19">J25</f>
        <v>66497.37</v>
      </c>
      <c r="K24" s="34">
        <f t="shared" si="19"/>
        <v>0</v>
      </c>
      <c r="L24" s="34"/>
      <c r="M24" s="34">
        <f t="shared" si="19"/>
        <v>12685.563391496922</v>
      </c>
      <c r="N24" s="34">
        <f t="shared" si="19"/>
        <v>53811.806608503073</v>
      </c>
      <c r="O24" s="34">
        <f t="shared" si="19"/>
        <v>0</v>
      </c>
      <c r="P24" s="34">
        <f t="shared" si="19"/>
        <v>0</v>
      </c>
      <c r="Q24" s="34">
        <f t="shared" si="19"/>
        <v>0</v>
      </c>
      <c r="R24" s="34">
        <f t="shared" si="19"/>
        <v>6.4340990710128901E-2</v>
      </c>
      <c r="S24" s="5"/>
      <c r="T24" s="44"/>
      <c r="U24" s="59" t="s">
        <v>89</v>
      </c>
      <c r="V24" s="21"/>
    </row>
    <row r="25" spans="1:22" s="9" customFormat="1" ht="47.25" x14ac:dyDescent="0.25">
      <c r="A25" s="31" t="s">
        <v>29</v>
      </c>
      <c r="B25" s="44"/>
      <c r="C25" s="40" t="s">
        <v>53</v>
      </c>
      <c r="D25" s="31" t="s">
        <v>28</v>
      </c>
      <c r="E25" s="31">
        <v>1</v>
      </c>
      <c r="F25" s="31">
        <v>1</v>
      </c>
      <c r="G25" s="31">
        <v>2019</v>
      </c>
      <c r="H25" s="44"/>
      <c r="I25" s="39">
        <v>66497.37</v>
      </c>
      <c r="J25" s="39">
        <v>66497.37</v>
      </c>
      <c r="K25" s="39">
        <v>0</v>
      </c>
      <c r="L25" s="39"/>
      <c r="M25" s="39">
        <v>12685.563391496922</v>
      </c>
      <c r="N25" s="39">
        <v>53811.806608503073</v>
      </c>
      <c r="O25" s="39">
        <v>0</v>
      </c>
      <c r="P25" s="39">
        <v>0</v>
      </c>
      <c r="Q25" s="39">
        <v>0</v>
      </c>
      <c r="R25" s="39">
        <v>6.4340990710128901E-2</v>
      </c>
      <c r="S25" s="31"/>
      <c r="T25" s="44"/>
      <c r="U25" s="61"/>
      <c r="V25" s="21"/>
    </row>
    <row r="26" spans="1:22" s="9" customFormat="1" ht="31.5" x14ac:dyDescent="0.25">
      <c r="A26" s="2" t="s">
        <v>44</v>
      </c>
      <c r="B26" s="44"/>
      <c r="C26" s="14" t="s">
        <v>54</v>
      </c>
      <c r="D26" s="5"/>
      <c r="E26" s="5"/>
      <c r="F26" s="5"/>
      <c r="G26" s="5">
        <v>2019</v>
      </c>
      <c r="H26" s="44"/>
      <c r="I26" s="34">
        <f>I27</f>
        <v>66497.37</v>
      </c>
      <c r="J26" s="34">
        <f t="shared" ref="J26:R26" si="20">J27</f>
        <v>66497.37</v>
      </c>
      <c r="K26" s="34">
        <f t="shared" si="20"/>
        <v>0</v>
      </c>
      <c r="L26" s="34"/>
      <c r="M26" s="34">
        <f t="shared" si="20"/>
        <v>12685.563391496922</v>
      </c>
      <c r="N26" s="34">
        <f t="shared" si="20"/>
        <v>53811.806608503073</v>
      </c>
      <c r="O26" s="34">
        <f t="shared" si="20"/>
        <v>0</v>
      </c>
      <c r="P26" s="34">
        <f t="shared" si="20"/>
        <v>0</v>
      </c>
      <c r="Q26" s="34">
        <f t="shared" si="20"/>
        <v>0</v>
      </c>
      <c r="R26" s="34">
        <f t="shared" si="20"/>
        <v>6.4340990710128901E-2</v>
      </c>
      <c r="S26" s="5"/>
      <c r="T26" s="44"/>
      <c r="U26" s="22"/>
      <c r="V26" s="21"/>
    </row>
    <row r="27" spans="1:22" s="9" customFormat="1" ht="31.5" x14ac:dyDescent="0.25">
      <c r="A27" s="31" t="s">
        <v>29</v>
      </c>
      <c r="B27" s="44"/>
      <c r="C27" s="40" t="s">
        <v>55</v>
      </c>
      <c r="D27" s="31" t="s">
        <v>28</v>
      </c>
      <c r="E27" s="31">
        <v>1</v>
      </c>
      <c r="F27" s="31">
        <v>1</v>
      </c>
      <c r="G27" s="31">
        <v>2019</v>
      </c>
      <c r="H27" s="44"/>
      <c r="I27" s="39">
        <v>66497.37</v>
      </c>
      <c r="J27" s="39">
        <v>66497.37</v>
      </c>
      <c r="K27" s="39">
        <v>0</v>
      </c>
      <c r="L27" s="39"/>
      <c r="M27" s="39">
        <v>12685.563391496922</v>
      </c>
      <c r="N27" s="39">
        <v>53811.806608503073</v>
      </c>
      <c r="O27" s="39">
        <v>0</v>
      </c>
      <c r="P27" s="39">
        <v>0</v>
      </c>
      <c r="Q27" s="39">
        <v>0</v>
      </c>
      <c r="R27" s="39">
        <v>6.4340990710128901E-2</v>
      </c>
      <c r="S27" s="31"/>
      <c r="T27" s="44"/>
      <c r="U27" s="22" t="s">
        <v>91</v>
      </c>
      <c r="V27" s="21"/>
    </row>
    <row r="28" spans="1:22" s="19" customFormat="1" ht="15.75" x14ac:dyDescent="0.2">
      <c r="A28" s="5" t="s">
        <v>45</v>
      </c>
      <c r="B28" s="44"/>
      <c r="C28" s="14" t="s">
        <v>56</v>
      </c>
      <c r="D28" s="5"/>
      <c r="E28" s="5"/>
      <c r="F28" s="5"/>
      <c r="G28" s="5">
        <v>2019</v>
      </c>
      <c r="H28" s="44"/>
      <c r="I28" s="34">
        <f>I29</f>
        <v>73949</v>
      </c>
      <c r="J28" s="34">
        <f t="shared" ref="J28:R28" si="21">J29</f>
        <v>73949</v>
      </c>
      <c r="K28" s="34">
        <f t="shared" si="21"/>
        <v>0</v>
      </c>
      <c r="L28" s="34"/>
      <c r="M28" s="34">
        <f t="shared" si="21"/>
        <v>14107.095171400098</v>
      </c>
      <c r="N28" s="34">
        <f t="shared" si="21"/>
        <v>59841.904828599902</v>
      </c>
      <c r="O28" s="34">
        <f t="shared" si="21"/>
        <v>0</v>
      </c>
      <c r="P28" s="34">
        <f t="shared" si="21"/>
        <v>0</v>
      </c>
      <c r="Q28" s="34">
        <f t="shared" si="21"/>
        <v>0</v>
      </c>
      <c r="R28" s="34">
        <f t="shared" si="21"/>
        <v>7.1550978963879658E-2</v>
      </c>
      <c r="S28" s="5"/>
      <c r="T28" s="44"/>
      <c r="U28" s="23"/>
      <c r="V28" s="26"/>
    </row>
    <row r="29" spans="1:22" s="9" customFormat="1" ht="47.25" x14ac:dyDescent="0.25">
      <c r="A29" s="12">
        <v>1</v>
      </c>
      <c r="B29" s="44"/>
      <c r="C29" s="15" t="s">
        <v>57</v>
      </c>
      <c r="D29" s="31" t="s">
        <v>28</v>
      </c>
      <c r="E29" s="31">
        <v>1</v>
      </c>
      <c r="F29" s="31">
        <v>1</v>
      </c>
      <c r="G29" s="31">
        <v>2019</v>
      </c>
      <c r="H29" s="44"/>
      <c r="I29" s="41">
        <v>73949</v>
      </c>
      <c r="J29" s="39">
        <v>73949</v>
      </c>
      <c r="K29" s="39">
        <f t="shared" ref="K29:K30" si="22">K30</f>
        <v>0</v>
      </c>
      <c r="L29" s="39"/>
      <c r="M29" s="39">
        <v>14107.095171400098</v>
      </c>
      <c r="N29" s="39">
        <v>59841.904828599902</v>
      </c>
      <c r="O29" s="39">
        <f t="shared" ref="O29:O30" si="23">O30</f>
        <v>0</v>
      </c>
      <c r="P29" s="39">
        <f t="shared" ref="P29:P30" si="24">P30</f>
        <v>0</v>
      </c>
      <c r="Q29" s="39">
        <f t="shared" ref="Q29:Q30" si="25">Q30</f>
        <v>0</v>
      </c>
      <c r="R29" s="39">
        <v>7.1550978963879658E-2</v>
      </c>
      <c r="S29" s="31"/>
      <c r="T29" s="44"/>
      <c r="U29" s="22" t="s">
        <v>92</v>
      </c>
      <c r="V29" s="21"/>
    </row>
    <row r="30" spans="1:22" s="19" customFormat="1" ht="15.75" x14ac:dyDescent="0.2">
      <c r="A30" s="5" t="s">
        <v>59</v>
      </c>
      <c r="B30" s="44"/>
      <c r="C30" s="6" t="s">
        <v>58</v>
      </c>
      <c r="D30" s="5"/>
      <c r="E30" s="5"/>
      <c r="F30" s="5"/>
      <c r="G30" s="5">
        <v>2019</v>
      </c>
      <c r="H30" s="44"/>
      <c r="I30" s="34">
        <f>I31</f>
        <v>73949</v>
      </c>
      <c r="J30" s="34">
        <f t="shared" ref="J30" si="26">J31</f>
        <v>73949</v>
      </c>
      <c r="K30" s="34">
        <f t="shared" si="22"/>
        <v>0</v>
      </c>
      <c r="L30" s="34"/>
      <c r="M30" s="34">
        <f t="shared" ref="M30" si="27">M31</f>
        <v>14107.095171400098</v>
      </c>
      <c r="N30" s="34">
        <f t="shared" ref="N30" si="28">N31</f>
        <v>59841.904828599902</v>
      </c>
      <c r="O30" s="34">
        <f t="shared" si="23"/>
        <v>0</v>
      </c>
      <c r="P30" s="34">
        <f t="shared" si="24"/>
        <v>0</v>
      </c>
      <c r="Q30" s="34">
        <f t="shared" si="25"/>
        <v>0</v>
      </c>
      <c r="R30" s="34">
        <f t="shared" ref="R30" si="29">R31</f>
        <v>7.1550978963879658E-2</v>
      </c>
      <c r="S30" s="5"/>
      <c r="T30" s="44"/>
      <c r="U30" s="23"/>
      <c r="V30" s="27"/>
    </row>
    <row r="31" spans="1:22" s="9" customFormat="1" ht="46.5" customHeight="1" x14ac:dyDescent="0.25">
      <c r="A31" s="31" t="s">
        <v>29</v>
      </c>
      <c r="B31" s="44"/>
      <c r="C31" s="4" t="s">
        <v>57</v>
      </c>
      <c r="D31" s="31" t="s">
        <v>28</v>
      </c>
      <c r="E31" s="31">
        <v>1</v>
      </c>
      <c r="F31" s="31">
        <v>1</v>
      </c>
      <c r="G31" s="31">
        <v>2019</v>
      </c>
      <c r="H31" s="44"/>
      <c r="I31" s="41">
        <v>73949</v>
      </c>
      <c r="J31" s="39">
        <v>73949</v>
      </c>
      <c r="K31" s="39">
        <f>K32</f>
        <v>0</v>
      </c>
      <c r="L31" s="39"/>
      <c r="M31" s="39">
        <v>14107.095171400098</v>
      </c>
      <c r="N31" s="39">
        <v>59841.904828599902</v>
      </c>
      <c r="O31" s="39">
        <f t="shared" ref="O31:Q31" si="30">O32</f>
        <v>0</v>
      </c>
      <c r="P31" s="39">
        <f t="shared" si="30"/>
        <v>0</v>
      </c>
      <c r="Q31" s="39">
        <f t="shared" si="30"/>
        <v>0</v>
      </c>
      <c r="R31" s="39">
        <v>7.1550978963879658E-2</v>
      </c>
      <c r="S31" s="31"/>
      <c r="T31" s="44"/>
      <c r="U31" s="22" t="s">
        <v>93</v>
      </c>
      <c r="V31" s="25"/>
    </row>
    <row r="32" spans="1:22" s="19" customFormat="1" ht="31.5" x14ac:dyDescent="0.2">
      <c r="A32" s="5" t="s">
        <v>49</v>
      </c>
      <c r="B32" s="45" t="s">
        <v>31</v>
      </c>
      <c r="C32" s="6" t="s">
        <v>46</v>
      </c>
      <c r="D32" s="5"/>
      <c r="E32" s="5"/>
      <c r="F32" s="5"/>
      <c r="G32" s="5">
        <v>2019</v>
      </c>
      <c r="H32" s="46" t="s">
        <v>85</v>
      </c>
      <c r="I32" s="34">
        <f>I33</f>
        <v>916920</v>
      </c>
      <c r="J32" s="34">
        <f t="shared" ref="J32:R32" si="31">J33</f>
        <v>916920</v>
      </c>
      <c r="K32" s="34">
        <f t="shared" si="31"/>
        <v>0</v>
      </c>
      <c r="L32" s="34"/>
      <c r="M32" s="34">
        <f t="shared" si="31"/>
        <v>174918.89957349226</v>
      </c>
      <c r="N32" s="34">
        <f t="shared" si="31"/>
        <v>742001.10042650788</v>
      </c>
      <c r="O32" s="34">
        <f t="shared" si="31"/>
        <v>0</v>
      </c>
      <c r="P32" s="34">
        <f t="shared" si="31"/>
        <v>0</v>
      </c>
      <c r="Q32" s="34">
        <f t="shared" si="31"/>
        <v>0</v>
      </c>
      <c r="R32" s="34">
        <f t="shared" si="31"/>
        <v>0.88718608272675126</v>
      </c>
      <c r="S32" s="5"/>
      <c r="T32" s="43" t="s">
        <v>48</v>
      </c>
      <c r="U32" s="23"/>
      <c r="V32" s="26"/>
    </row>
    <row r="33" spans="1:22" s="19" customFormat="1" ht="31.5" x14ac:dyDescent="0.2">
      <c r="A33" s="5" t="s">
        <v>47</v>
      </c>
      <c r="B33" s="44"/>
      <c r="C33" s="6" t="s">
        <v>36</v>
      </c>
      <c r="D33" s="5"/>
      <c r="E33" s="5"/>
      <c r="F33" s="5"/>
      <c r="G33" s="5">
        <v>2019</v>
      </c>
      <c r="H33" s="44"/>
      <c r="I33" s="34">
        <f>I34+I35+I36+I37+I38+I39+I40+I41+I42+I43</f>
        <v>916920</v>
      </c>
      <c r="J33" s="34">
        <f t="shared" ref="J33:R33" si="32">J34+J35+J36+J37+J38+J39+J40+J41+J42+J43</f>
        <v>916920</v>
      </c>
      <c r="K33" s="34">
        <f t="shared" si="32"/>
        <v>0</v>
      </c>
      <c r="L33" s="34"/>
      <c r="M33" s="34">
        <f t="shared" si="32"/>
        <v>174918.89957349226</v>
      </c>
      <c r="N33" s="34">
        <f t="shared" si="32"/>
        <v>742001.10042650788</v>
      </c>
      <c r="O33" s="34">
        <f t="shared" si="32"/>
        <v>0</v>
      </c>
      <c r="P33" s="34">
        <f t="shared" si="32"/>
        <v>0</v>
      </c>
      <c r="Q33" s="34">
        <f t="shared" si="32"/>
        <v>0</v>
      </c>
      <c r="R33" s="34">
        <f t="shared" si="32"/>
        <v>0.88718608272675126</v>
      </c>
      <c r="S33" s="5"/>
      <c r="T33" s="44"/>
      <c r="U33" s="23"/>
      <c r="V33" s="26"/>
    </row>
    <row r="34" spans="1:22" s="9" customFormat="1" ht="63.75" customHeight="1" x14ac:dyDescent="0.25">
      <c r="A34" s="31" t="s">
        <v>33</v>
      </c>
      <c r="B34" s="44"/>
      <c r="C34" s="4" t="s">
        <v>60</v>
      </c>
      <c r="D34" s="31" t="s">
        <v>28</v>
      </c>
      <c r="E34" s="31">
        <v>1</v>
      </c>
      <c r="F34" s="31">
        <v>1</v>
      </c>
      <c r="G34" s="31">
        <v>2019</v>
      </c>
      <c r="H34" s="44"/>
      <c r="I34" s="39">
        <v>121860</v>
      </c>
      <c r="J34" s="39">
        <v>121860</v>
      </c>
      <c r="K34" s="39"/>
      <c r="L34" s="39"/>
      <c r="M34" s="39">
        <v>23246.975856155135</v>
      </c>
      <c r="N34" s="39">
        <v>98613.024143844872</v>
      </c>
      <c r="O34" s="39">
        <v>0</v>
      </c>
      <c r="P34" s="39">
        <v>0</v>
      </c>
      <c r="Q34" s="39">
        <v>0</v>
      </c>
      <c r="R34" s="39">
        <v>0.11790831920023767</v>
      </c>
      <c r="S34" s="31"/>
      <c r="T34" s="44"/>
      <c r="U34" s="59" t="s">
        <v>94</v>
      </c>
      <c r="V34" s="28"/>
    </row>
    <row r="35" spans="1:22" s="9" customFormat="1" ht="63.75" customHeight="1" x14ac:dyDescent="0.25">
      <c r="A35" s="31" t="s">
        <v>70</v>
      </c>
      <c r="B35" s="44"/>
      <c r="C35" s="4" t="s">
        <v>61</v>
      </c>
      <c r="D35" s="31" t="s">
        <v>28</v>
      </c>
      <c r="E35" s="31">
        <v>1</v>
      </c>
      <c r="F35" s="31">
        <v>1</v>
      </c>
      <c r="G35" s="31">
        <v>2019</v>
      </c>
      <c r="H35" s="44"/>
      <c r="I35" s="39">
        <v>121860</v>
      </c>
      <c r="J35" s="39">
        <v>121860</v>
      </c>
      <c r="K35" s="39"/>
      <c r="L35" s="39"/>
      <c r="M35" s="39">
        <v>23246.975856155135</v>
      </c>
      <c r="N35" s="39">
        <v>98613.024143844872</v>
      </c>
      <c r="O35" s="39">
        <v>0</v>
      </c>
      <c r="P35" s="39">
        <v>0</v>
      </c>
      <c r="Q35" s="39">
        <v>0</v>
      </c>
      <c r="R35" s="39">
        <v>0.11790831920023767</v>
      </c>
      <c r="S35" s="31"/>
      <c r="T35" s="44"/>
      <c r="U35" s="60"/>
      <c r="V35" s="28"/>
    </row>
    <row r="36" spans="1:22" s="9" customFormat="1" ht="63.75" customHeight="1" x14ac:dyDescent="0.25">
      <c r="A36" s="31" t="s">
        <v>71</v>
      </c>
      <c r="B36" s="44"/>
      <c r="C36" s="4" t="s">
        <v>62</v>
      </c>
      <c r="D36" s="31" t="s">
        <v>28</v>
      </c>
      <c r="E36" s="31">
        <v>1</v>
      </c>
      <c r="F36" s="31">
        <v>1</v>
      </c>
      <c r="G36" s="31">
        <v>2019</v>
      </c>
      <c r="H36" s="44"/>
      <c r="I36" s="39">
        <v>121860</v>
      </c>
      <c r="J36" s="39">
        <v>121860</v>
      </c>
      <c r="K36" s="39"/>
      <c r="L36" s="39"/>
      <c r="M36" s="39">
        <v>23246.975856155135</v>
      </c>
      <c r="N36" s="39">
        <v>98613.024143844872</v>
      </c>
      <c r="O36" s="39">
        <v>0</v>
      </c>
      <c r="P36" s="39">
        <v>0</v>
      </c>
      <c r="Q36" s="39">
        <v>0</v>
      </c>
      <c r="R36" s="39">
        <v>0.11790831920023767</v>
      </c>
      <c r="S36" s="31"/>
      <c r="T36" s="44"/>
      <c r="U36" s="60"/>
      <c r="V36" s="28"/>
    </row>
    <row r="37" spans="1:22" s="9" customFormat="1" ht="63.75" customHeight="1" x14ac:dyDescent="0.25">
      <c r="A37" s="31" t="s">
        <v>72</v>
      </c>
      <c r="B37" s="44"/>
      <c r="C37" s="4" t="s">
        <v>63</v>
      </c>
      <c r="D37" s="31" t="s">
        <v>28</v>
      </c>
      <c r="E37" s="31">
        <v>1</v>
      </c>
      <c r="F37" s="31">
        <v>1</v>
      </c>
      <c r="G37" s="31">
        <v>2019</v>
      </c>
      <c r="H37" s="44"/>
      <c r="I37" s="39">
        <v>121860</v>
      </c>
      <c r="J37" s="39">
        <v>121860</v>
      </c>
      <c r="K37" s="39"/>
      <c r="L37" s="39"/>
      <c r="M37" s="39">
        <v>23246.975856155135</v>
      </c>
      <c r="N37" s="39">
        <v>98613.024143844872</v>
      </c>
      <c r="O37" s="39">
        <v>0</v>
      </c>
      <c r="P37" s="39">
        <v>0</v>
      </c>
      <c r="Q37" s="39">
        <v>0</v>
      </c>
      <c r="R37" s="39">
        <v>0.11790831920023767</v>
      </c>
      <c r="S37" s="31"/>
      <c r="T37" s="44"/>
      <c r="U37" s="60"/>
      <c r="V37" s="28"/>
    </row>
    <row r="38" spans="1:22" s="9" customFormat="1" ht="63.75" customHeight="1" x14ac:dyDescent="0.25">
      <c r="A38" s="31" t="s">
        <v>73</v>
      </c>
      <c r="B38" s="44"/>
      <c r="C38" s="4" t="s">
        <v>64</v>
      </c>
      <c r="D38" s="31" t="s">
        <v>28</v>
      </c>
      <c r="E38" s="31">
        <v>1</v>
      </c>
      <c r="F38" s="31">
        <v>1</v>
      </c>
      <c r="G38" s="31">
        <v>2019</v>
      </c>
      <c r="H38" s="44"/>
      <c r="I38" s="39">
        <v>121860</v>
      </c>
      <c r="J38" s="39">
        <v>121860</v>
      </c>
      <c r="K38" s="39"/>
      <c r="L38" s="39"/>
      <c r="M38" s="39">
        <v>23246.975856155135</v>
      </c>
      <c r="N38" s="39">
        <v>98613.024143844872</v>
      </c>
      <c r="O38" s="39">
        <v>0</v>
      </c>
      <c r="P38" s="39">
        <v>0</v>
      </c>
      <c r="Q38" s="39">
        <v>0</v>
      </c>
      <c r="R38" s="39">
        <v>0.11790831920023767</v>
      </c>
      <c r="S38" s="31"/>
      <c r="T38" s="44"/>
      <c r="U38" s="61"/>
      <c r="V38" s="29" t="s">
        <v>99</v>
      </c>
    </row>
    <row r="39" spans="1:22" s="9" customFormat="1" ht="63.75" customHeight="1" x14ac:dyDescent="0.25">
      <c r="A39" s="31" t="s">
        <v>74</v>
      </c>
      <c r="B39" s="44"/>
      <c r="C39" s="4" t="s">
        <v>65</v>
      </c>
      <c r="D39" s="31" t="s">
        <v>28</v>
      </c>
      <c r="E39" s="31">
        <v>1</v>
      </c>
      <c r="F39" s="31">
        <v>1</v>
      </c>
      <c r="G39" s="31">
        <v>2019</v>
      </c>
      <c r="H39" s="44"/>
      <c r="I39" s="39">
        <v>61524</v>
      </c>
      <c r="J39" s="39">
        <v>61524</v>
      </c>
      <c r="K39" s="39"/>
      <c r="L39" s="39"/>
      <c r="M39" s="39">
        <v>11736.804058543315</v>
      </c>
      <c r="N39" s="39">
        <v>49787.195941456681</v>
      </c>
      <c r="O39" s="39">
        <v>0</v>
      </c>
      <c r="P39" s="39">
        <v>0</v>
      </c>
      <c r="Q39" s="39">
        <v>0</v>
      </c>
      <c r="R39" s="39">
        <v>5.9528897345112602E-2</v>
      </c>
      <c r="S39" s="31"/>
      <c r="T39" s="44"/>
      <c r="U39" s="59" t="s">
        <v>95</v>
      </c>
      <c r="V39" s="28"/>
    </row>
    <row r="40" spans="1:22" s="9" customFormat="1" ht="83.25" customHeight="1" x14ac:dyDescent="0.25">
      <c r="A40" s="31" t="s">
        <v>75</v>
      </c>
      <c r="B40" s="44"/>
      <c r="C40" s="4" t="s">
        <v>66</v>
      </c>
      <c r="D40" s="31" t="s">
        <v>28</v>
      </c>
      <c r="E40" s="31">
        <v>1</v>
      </c>
      <c r="F40" s="31">
        <v>1</v>
      </c>
      <c r="G40" s="31">
        <v>2019</v>
      </c>
      <c r="H40" s="44"/>
      <c r="I40" s="39">
        <v>61524</v>
      </c>
      <c r="J40" s="39">
        <v>61524</v>
      </c>
      <c r="K40" s="39"/>
      <c r="L40" s="39"/>
      <c r="M40" s="39">
        <v>11736.804058543315</v>
      </c>
      <c r="N40" s="39">
        <v>49787.195941456681</v>
      </c>
      <c r="O40" s="39">
        <v>0</v>
      </c>
      <c r="P40" s="39">
        <v>0</v>
      </c>
      <c r="Q40" s="39">
        <v>0</v>
      </c>
      <c r="R40" s="39">
        <v>5.9528897345112602E-2</v>
      </c>
      <c r="S40" s="31"/>
      <c r="T40" s="44"/>
      <c r="U40" s="60"/>
      <c r="V40" s="25"/>
    </row>
    <row r="41" spans="1:22" s="9" customFormat="1" ht="75.75" customHeight="1" x14ac:dyDescent="0.25">
      <c r="A41" s="31" t="s">
        <v>76</v>
      </c>
      <c r="B41" s="44"/>
      <c r="C41" s="4" t="s">
        <v>67</v>
      </c>
      <c r="D41" s="31" t="s">
        <v>28</v>
      </c>
      <c r="E41" s="31">
        <v>1</v>
      </c>
      <c r="F41" s="31">
        <v>1</v>
      </c>
      <c r="G41" s="31">
        <v>2019</v>
      </c>
      <c r="H41" s="44"/>
      <c r="I41" s="39">
        <v>61524</v>
      </c>
      <c r="J41" s="39">
        <v>61524</v>
      </c>
      <c r="K41" s="39"/>
      <c r="L41" s="39"/>
      <c r="M41" s="39">
        <v>11736.804058543315</v>
      </c>
      <c r="N41" s="39">
        <v>49787.195941456681</v>
      </c>
      <c r="O41" s="39">
        <v>0</v>
      </c>
      <c r="P41" s="39">
        <v>0</v>
      </c>
      <c r="Q41" s="39">
        <v>0</v>
      </c>
      <c r="R41" s="39">
        <v>5.9528897345112602E-2</v>
      </c>
      <c r="S41" s="31"/>
      <c r="T41" s="44"/>
      <c r="U41" s="60"/>
      <c r="V41" s="25"/>
    </row>
    <row r="42" spans="1:22" s="9" customFormat="1" ht="90.75" customHeight="1" x14ac:dyDescent="0.25">
      <c r="A42" s="31" t="s">
        <v>77</v>
      </c>
      <c r="B42" s="44"/>
      <c r="C42" s="4" t="s">
        <v>68</v>
      </c>
      <c r="D42" s="31" t="s">
        <v>28</v>
      </c>
      <c r="E42" s="31">
        <v>1</v>
      </c>
      <c r="F42" s="31">
        <v>1</v>
      </c>
      <c r="G42" s="31">
        <v>2019</v>
      </c>
      <c r="H42" s="44"/>
      <c r="I42" s="39">
        <v>61524</v>
      </c>
      <c r="J42" s="39">
        <v>61524</v>
      </c>
      <c r="K42" s="39"/>
      <c r="L42" s="39"/>
      <c r="M42" s="39">
        <v>11736.804058543315</v>
      </c>
      <c r="N42" s="39">
        <v>49787.195941456681</v>
      </c>
      <c r="O42" s="39">
        <v>0</v>
      </c>
      <c r="P42" s="39">
        <v>0</v>
      </c>
      <c r="Q42" s="39">
        <v>0</v>
      </c>
      <c r="R42" s="39">
        <v>5.9528897345112602E-2</v>
      </c>
      <c r="S42" s="31"/>
      <c r="T42" s="44"/>
      <c r="U42" s="60"/>
      <c r="V42" s="25"/>
    </row>
    <row r="43" spans="1:22" s="9" customFormat="1" ht="83.25" customHeight="1" x14ac:dyDescent="0.25">
      <c r="A43" s="31" t="s">
        <v>78</v>
      </c>
      <c r="B43" s="44"/>
      <c r="C43" s="4" t="s">
        <v>69</v>
      </c>
      <c r="D43" s="31" t="s">
        <v>28</v>
      </c>
      <c r="E43" s="31">
        <v>1</v>
      </c>
      <c r="F43" s="31">
        <v>1</v>
      </c>
      <c r="G43" s="31">
        <v>2019</v>
      </c>
      <c r="H43" s="44"/>
      <c r="I43" s="39">
        <v>61524</v>
      </c>
      <c r="J43" s="39">
        <v>61524</v>
      </c>
      <c r="K43" s="39"/>
      <c r="L43" s="39"/>
      <c r="M43" s="39">
        <v>11736.804058543315</v>
      </c>
      <c r="N43" s="39">
        <v>49787.195941456681</v>
      </c>
      <c r="O43" s="39">
        <v>0</v>
      </c>
      <c r="P43" s="39">
        <v>0</v>
      </c>
      <c r="Q43" s="39">
        <v>0</v>
      </c>
      <c r="R43" s="39">
        <v>5.9528897345112602E-2</v>
      </c>
      <c r="S43" s="31"/>
      <c r="T43" s="44"/>
      <c r="U43" s="61"/>
      <c r="V43" s="25"/>
    </row>
    <row r="44" spans="1:22" s="19" customFormat="1" ht="45.75" customHeight="1" x14ac:dyDescent="0.2">
      <c r="A44" s="5" t="s">
        <v>79</v>
      </c>
      <c r="B44" s="42"/>
      <c r="C44" s="6" t="s">
        <v>80</v>
      </c>
      <c r="D44" s="5"/>
      <c r="E44" s="5"/>
      <c r="F44" s="5"/>
      <c r="G44" s="31">
        <v>2019</v>
      </c>
      <c r="H44" s="42"/>
      <c r="I44" s="34">
        <f>I45+I46+I47+I48</f>
        <v>447388.69</v>
      </c>
      <c r="J44" s="34">
        <f t="shared" ref="J44:R44" si="33">J45+J46+J47+J48</f>
        <v>447388.69</v>
      </c>
      <c r="K44" s="34">
        <f t="shared" si="33"/>
        <v>0</v>
      </c>
      <c r="L44" s="34"/>
      <c r="M44" s="34">
        <f>M45+M46+M47+M48</f>
        <v>85347.402572145409</v>
      </c>
      <c r="N44" s="34">
        <f t="shared" si="33"/>
        <v>362041.28600000002</v>
      </c>
      <c r="O44" s="34">
        <f t="shared" si="33"/>
        <v>0</v>
      </c>
      <c r="P44" s="34">
        <f t="shared" si="33"/>
        <v>0</v>
      </c>
      <c r="Q44" s="34">
        <f t="shared" si="33"/>
        <v>0</v>
      </c>
      <c r="R44" s="34">
        <f t="shared" si="33"/>
        <v>0.43288075223285882</v>
      </c>
      <c r="S44" s="5"/>
      <c r="T44" s="42"/>
      <c r="U44" s="23"/>
      <c r="V44" s="26"/>
    </row>
    <row r="45" spans="1:22" s="9" customFormat="1" ht="63" customHeight="1" x14ac:dyDescent="0.25">
      <c r="A45" s="31"/>
      <c r="B45" s="47" t="s">
        <v>31</v>
      </c>
      <c r="C45" s="4" t="s">
        <v>81</v>
      </c>
      <c r="D45" s="31" t="s">
        <v>28</v>
      </c>
      <c r="E45" s="31">
        <v>1</v>
      </c>
      <c r="F45" s="31">
        <v>1</v>
      </c>
      <c r="G45" s="31">
        <v>2019</v>
      </c>
      <c r="H45" s="47" t="s">
        <v>85</v>
      </c>
      <c r="I45" s="39">
        <v>131760.09</v>
      </c>
      <c r="J45" s="39">
        <v>131760.09</v>
      </c>
      <c r="K45" s="39"/>
      <c r="L45" s="39"/>
      <c r="M45" s="39">
        <v>25135.599999999999</v>
      </c>
      <c r="N45" s="39">
        <v>106624.49400000001</v>
      </c>
      <c r="O45" s="39">
        <v>0</v>
      </c>
      <c r="P45" s="39">
        <v>0</v>
      </c>
      <c r="Q45" s="39">
        <v>0</v>
      </c>
      <c r="R45" s="39">
        <v>0.12748736869827706</v>
      </c>
      <c r="S45" s="31"/>
      <c r="T45" s="47" t="s">
        <v>48</v>
      </c>
      <c r="U45" s="22" t="s">
        <v>88</v>
      </c>
      <c r="V45" s="25"/>
    </row>
    <row r="46" spans="1:22" s="9" customFormat="1" ht="69" customHeight="1" x14ac:dyDescent="0.25">
      <c r="A46" s="31"/>
      <c r="B46" s="47"/>
      <c r="C46" s="4" t="s">
        <v>82</v>
      </c>
      <c r="D46" s="31" t="s">
        <v>28</v>
      </c>
      <c r="E46" s="31">
        <v>1</v>
      </c>
      <c r="F46" s="31">
        <v>1</v>
      </c>
      <c r="G46" s="31">
        <v>2019</v>
      </c>
      <c r="H46" s="47"/>
      <c r="I46" s="39">
        <v>113021.75</v>
      </c>
      <c r="J46" s="39">
        <v>113021.75</v>
      </c>
      <c r="K46" s="39"/>
      <c r="L46" s="39"/>
      <c r="M46" s="39">
        <v>21560.92</v>
      </c>
      <c r="N46" s="39">
        <v>91460.831000000006</v>
      </c>
      <c r="O46" s="39">
        <v>0</v>
      </c>
      <c r="P46" s="39">
        <v>0</v>
      </c>
      <c r="Q46" s="39">
        <v>0</v>
      </c>
      <c r="R46" s="39">
        <v>0.10935667631355211</v>
      </c>
      <c r="S46" s="31"/>
      <c r="T46" s="47"/>
      <c r="U46" s="22" t="s">
        <v>96</v>
      </c>
      <c r="V46" s="25">
        <f>J46*1.12</f>
        <v>126584.36000000002</v>
      </c>
    </row>
    <row r="47" spans="1:22" s="9" customFormat="1" ht="74.25" customHeight="1" x14ac:dyDescent="0.25">
      <c r="A47" s="31"/>
      <c r="B47" s="47"/>
      <c r="C47" s="4" t="s">
        <v>83</v>
      </c>
      <c r="D47" s="31" t="s">
        <v>28</v>
      </c>
      <c r="E47" s="31">
        <v>1</v>
      </c>
      <c r="F47" s="31">
        <v>1</v>
      </c>
      <c r="G47" s="31">
        <v>2019</v>
      </c>
      <c r="H47" s="47"/>
      <c r="I47" s="39">
        <v>111766.48</v>
      </c>
      <c r="J47" s="39">
        <v>111766.48</v>
      </c>
      <c r="K47" s="39"/>
      <c r="L47" s="39"/>
      <c r="M47" s="39">
        <v>21321.456278413305</v>
      </c>
      <c r="N47" s="39">
        <v>90445.02</v>
      </c>
      <c r="O47" s="39">
        <v>0</v>
      </c>
      <c r="P47" s="39">
        <v>0</v>
      </c>
      <c r="Q47" s="39">
        <v>0</v>
      </c>
      <c r="R47" s="39">
        <v>0.10814211225773</v>
      </c>
      <c r="S47" s="31"/>
      <c r="T47" s="47"/>
      <c r="U47" s="22" t="s">
        <v>97</v>
      </c>
      <c r="V47" s="25"/>
    </row>
    <row r="48" spans="1:22" s="9" customFormat="1" ht="72.75" customHeight="1" x14ac:dyDescent="0.25">
      <c r="A48" s="31"/>
      <c r="B48" s="48"/>
      <c r="C48" s="4" t="s">
        <v>84</v>
      </c>
      <c r="D48" s="31" t="s">
        <v>28</v>
      </c>
      <c r="E48" s="31">
        <v>1</v>
      </c>
      <c r="F48" s="31">
        <v>1</v>
      </c>
      <c r="G48" s="31">
        <v>2019</v>
      </c>
      <c r="H48" s="48"/>
      <c r="I48" s="39">
        <v>90840.37</v>
      </c>
      <c r="J48" s="39">
        <v>90840.37</v>
      </c>
      <c r="K48" s="39"/>
      <c r="L48" s="39"/>
      <c r="M48" s="39">
        <v>17329.4262937321</v>
      </c>
      <c r="N48" s="39">
        <v>73510.941000000006</v>
      </c>
      <c r="O48" s="39">
        <v>0</v>
      </c>
      <c r="P48" s="39">
        <v>0</v>
      </c>
      <c r="Q48" s="39">
        <v>0</v>
      </c>
      <c r="R48" s="39">
        <v>8.7894594963299641E-2</v>
      </c>
      <c r="S48" s="31"/>
      <c r="T48" s="48"/>
      <c r="U48" s="22" t="s">
        <v>98</v>
      </c>
      <c r="V48" s="25"/>
    </row>
    <row r="49" ht="28.5" customHeight="1" x14ac:dyDescent="0.25"/>
  </sheetData>
  <mergeCells count="40">
    <mergeCell ref="U39:U43"/>
    <mergeCell ref="U18:U19"/>
    <mergeCell ref="U24:U25"/>
    <mergeCell ref="U21:U23"/>
    <mergeCell ref="U34:U38"/>
    <mergeCell ref="Q2:T6"/>
    <mergeCell ref="A9:T9"/>
    <mergeCell ref="A8:T8"/>
    <mergeCell ref="Q12:R13"/>
    <mergeCell ref="M13:M14"/>
    <mergeCell ref="N13:N14"/>
    <mergeCell ref="S11:S14"/>
    <mergeCell ref="B12:B14"/>
    <mergeCell ref="A11:A14"/>
    <mergeCell ref="B11:G11"/>
    <mergeCell ref="H11:H14"/>
    <mergeCell ref="Q11:R11"/>
    <mergeCell ref="I11:L11"/>
    <mergeCell ref="L12:L14"/>
    <mergeCell ref="G12:G14"/>
    <mergeCell ref="T11:T14"/>
    <mergeCell ref="M11:P11"/>
    <mergeCell ref="C12:C14"/>
    <mergeCell ref="K12:K14"/>
    <mergeCell ref="D12:D14"/>
    <mergeCell ref="E12:F13"/>
    <mergeCell ref="J12:J14"/>
    <mergeCell ref="I12:I14"/>
    <mergeCell ref="M12:N12"/>
    <mergeCell ref="O12:O14"/>
    <mergeCell ref="P12:P14"/>
    <mergeCell ref="B18:B31"/>
    <mergeCell ref="H18:H31"/>
    <mergeCell ref="T18:T31"/>
    <mergeCell ref="B32:B43"/>
    <mergeCell ref="H32:H43"/>
    <mergeCell ref="T32:T43"/>
    <mergeCell ref="B45:B48"/>
    <mergeCell ref="H45:H48"/>
    <mergeCell ref="T45:T48"/>
  </mergeCells>
  <pageMargins left="0.23622047244094491" right="0.15748031496062992" top="0.74803149606299213" bottom="0.74803149606299213" header="0.31496062992125984" footer="0.31496062992125984"/>
  <pageSetup paperSize="9" scale="45" orientation="landscape" r:id="rId1"/>
  <rowBreaks count="1" manualBreakCount="1">
    <brk id="3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2020-04-28T08:57:54Z</cp:lastPrinted>
  <dcterms:created xsi:type="dcterms:W3CDTF">2017-01-04T03:29:18Z</dcterms:created>
  <dcterms:modified xsi:type="dcterms:W3CDTF">2020-04-29T04:05:14Z</dcterms:modified>
</cp:coreProperties>
</file>